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G15" i="1"/>
  <c r="G14" i="1"/>
  <c r="G13" i="1"/>
  <c r="G12" i="1"/>
  <c r="G11" i="1"/>
  <c r="J4" i="1"/>
  <c r="I4" i="1"/>
  <c r="H4" i="1"/>
  <c r="G4" i="1"/>
  <c r="F9" i="1"/>
  <c r="F17" i="1" l="1"/>
  <c r="F10" i="1"/>
  <c r="E10" i="1" l="1"/>
  <c r="J17" i="1" l="1"/>
  <c r="I17" i="1"/>
  <c r="H17" i="1"/>
  <c r="G17" i="1"/>
  <c r="E17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<sst xmlns="http://schemas.openxmlformats.org/spreadsheetml/2006/main" count="41" uniqueCount="39">
  <si>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</si>
  <si>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</si>
  <si>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</si>
  <si>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</si>
  <si>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</si>
  <si>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</si>
  <si>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</si>
  <si>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</si>
  <si>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</si>
  <si>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</si>
  <si>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</si>
  <si>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</si>
  <si>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</si>
  <si>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</si>
  <si>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</si>
  <si>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</si>
  <si>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</si>
  <si>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</si>
  <si>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</si>
  <si>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</si>
  <si>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</si>
  <si>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</si>
  <si>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сладкое</t>
  </si>
  <si>
    <t>хлеб бел.</t>
  </si>
  <si>
    <t>ПР</t>
  </si>
  <si>
    <t>Хлеб пшеничный</t>
  </si>
  <si>
    <t xml:space="preserve">директор </t>
  </si>
  <si>
    <t>фрукт</t>
  </si>
  <si>
    <t>Т.О. Густяк</t>
  </si>
  <si>
    <t>чай</t>
  </si>
  <si>
    <t xml:space="preserve">печенье </t>
  </si>
  <si>
    <t>гарнир</t>
  </si>
  <si>
    <t>сырники из творога со смет.соусом</t>
  </si>
  <si>
    <t>бутерброд с сыром</t>
  </si>
  <si>
    <t>Овощи свежие (или соленые) в нарезке</t>
  </si>
  <si>
    <t>Суп картофельный с макаронными изделиями</t>
  </si>
  <si>
    <t>Капуста тушеная</t>
  </si>
  <si>
    <t>Гуляш из говядины</t>
  </si>
  <si>
    <t>Кофейный нариток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</si>
</sst>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2" fontId="1" fillId="3" borderId="12" xfId="0" applyNumberFormat="1" applyFont="1" applyFill="1" applyBorder="1" applyAlignment="1" applyProtection="1">
      <alignment horizontal="left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5703125" customWidth="1"/>
  </cols>
  <sheetData>
    <row r="1" spans="1:10" ht="15.75" x14ac:dyDescent="0.25">
      <c r="A1" s="1" t="s">
        <v>0</v>
      </c>
      <c r="B1" s="42" t="s">
        <v>1</v>
      </c>
      <c r="C1" s="43"/>
      <c r="D1" s="44"/>
      <c r="E1" s="1"/>
      <c r="F1" s="2"/>
      <c r="G1" s="1"/>
      <c r="H1" s="1"/>
      <c r="I1" s="1" t="s">
        <v>2</v>
      </c>
      <c r="J1" s="3">
        <v>44831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22">
        <v>219</v>
      </c>
      <c r="D4" s="39" t="s">
        <v>32</v>
      </c>
      <c r="E4" s="23">
        <v>220</v>
      </c>
      <c r="F4" s="9"/>
      <c r="G4" s="39">
        <f>89/80*C4</f>
        <v>243.63750000000002</v>
      </c>
      <c r="H4" s="39">
        <f>2.82/80*G4</f>
        <v>8.5882218750000003</v>
      </c>
      <c r="I4" s="39">
        <f>2.77/80*G4</f>
        <v>8.4359484375000005</v>
      </c>
      <c r="J4" s="39">
        <f>6.8/80*G4</f>
        <v>20.709187499999999</v>
      </c>
    </row>
    <row r="5" spans="1:10" ht="15.75" x14ac:dyDescent="0.25">
      <c r="A5" s="10"/>
      <c r="B5" s="11" t="s">
        <v>15</v>
      </c>
      <c r="C5" s="24">
        <v>376</v>
      </c>
      <c r="D5" s="32" t="s">
        <v>29</v>
      </c>
      <c r="E5" s="25">
        <v>200</v>
      </c>
      <c r="F5" s="12"/>
      <c r="G5" s="33">
        <v>60</v>
      </c>
      <c r="H5" s="33">
        <v>7.0000000000000007E-2</v>
      </c>
      <c r="I5" s="33">
        <v>0.02</v>
      </c>
      <c r="J5" s="33">
        <v>15</v>
      </c>
    </row>
    <row r="6" spans="1:10" ht="15.75" x14ac:dyDescent="0.25">
      <c r="A6" s="10"/>
      <c r="B6" s="11" t="s">
        <v>16</v>
      </c>
      <c r="C6" s="24">
        <v>3</v>
      </c>
      <c r="D6" s="32" t="s">
        <v>33</v>
      </c>
      <c r="E6" s="41">
        <v>50</v>
      </c>
      <c r="F6" s="12"/>
      <c r="G6" s="33">
        <v>140</v>
      </c>
      <c r="H6" s="33">
        <v>5.8</v>
      </c>
      <c r="I6" s="33">
        <v>8.3000000000000007</v>
      </c>
      <c r="J6" s="33">
        <v>14.83</v>
      </c>
    </row>
    <row r="7" spans="1:10" ht="15.75" x14ac:dyDescent="0.25">
      <c r="A7" s="10"/>
      <c r="B7" s="13"/>
      <c r="C7" s="36" t="s">
        <v>24</v>
      </c>
      <c r="D7" s="37" t="s">
        <v>30</v>
      </c>
      <c r="E7" s="38">
        <v>40</v>
      </c>
      <c r="F7" s="12"/>
      <c r="G7" s="40">
        <v>137</v>
      </c>
      <c r="H7" s="40">
        <v>3.2</v>
      </c>
      <c r="I7" s="40">
        <v>4.3</v>
      </c>
      <c r="J7" s="40">
        <v>26</v>
      </c>
    </row>
    <row r="8" spans="1:10" ht="15.75" x14ac:dyDescent="0.25">
      <c r="A8" s="29"/>
      <c r="B8" s="30"/>
      <c r="C8" s="24">
        <v>338</v>
      </c>
      <c r="D8" s="32" t="s">
        <v>27</v>
      </c>
      <c r="E8" s="25">
        <v>100</v>
      </c>
      <c r="F8" s="31"/>
      <c r="G8" s="33">
        <v>47</v>
      </c>
      <c r="H8" s="33">
        <v>0.4</v>
      </c>
      <c r="I8" s="33">
        <v>0.4</v>
      </c>
      <c r="J8" s="33">
        <v>9.8000000000000007</v>
      </c>
    </row>
    <row r="9" spans="1:10" ht="16.5" thickBot="1" x14ac:dyDescent="0.3">
      <c r="A9" s="14"/>
      <c r="B9" s="15"/>
      <c r="C9" s="26"/>
      <c r="D9" s="27"/>
      <c r="E9" s="28"/>
      <c r="F9" s="17">
        <f>SUM(F4:F8)</f>
        <v>0</v>
      </c>
      <c r="G9" s="16"/>
      <c r="H9" s="16"/>
      <c r="I9" s="16"/>
      <c r="J9" s="18"/>
    </row>
    <row r="10" spans="1:10" ht="16.5" thickBot="1" x14ac:dyDescent="0.3">
      <c r="A10" s="14"/>
      <c r="B10" s="15"/>
      <c r="C10" s="15"/>
      <c r="D10" s="19" t="s">
        <v>17</v>
      </c>
      <c r="E10" s="20">
        <f t="shared" ref="E10:J10" si="0">SUM(E4:E9)</f>
        <v>610</v>
      </c>
      <c r="F10" s="21">
        <f t="shared" si="0"/>
        <v>0</v>
      </c>
      <c r="G10" s="21">
        <f t="shared" si="0"/>
        <v>627.63750000000005</v>
      </c>
      <c r="H10" s="21">
        <f t="shared" si="0"/>
        <v>18.058221874999997</v>
      </c>
      <c r="I10" s="21">
        <f t="shared" si="0"/>
        <v>21.455948437500002</v>
      </c>
      <c r="J10" s="21">
        <f t="shared" si="0"/>
        <v>86.339187499999994</v>
      </c>
    </row>
    <row r="11" spans="1:10" ht="30" customHeight="1" x14ac:dyDescent="0.25">
      <c r="A11" s="7" t="s">
        <v>18</v>
      </c>
      <c r="B11" s="8" t="s">
        <v>19</v>
      </c>
      <c r="C11" s="24">
        <v>70</v>
      </c>
      <c r="D11" s="32" t="s">
        <v>34</v>
      </c>
      <c r="E11" s="25">
        <v>60</v>
      </c>
      <c r="F11" s="9"/>
      <c r="G11" s="25">
        <f>80/50*C11</f>
        <v>112</v>
      </c>
      <c r="H11" s="25">
        <f>0.16/50*G11</f>
        <v>0.3584</v>
      </c>
      <c r="I11" s="25">
        <f>0.05/50*G11</f>
        <v>0.112</v>
      </c>
      <c r="J11" s="25">
        <f>8.75/50*G11</f>
        <v>19.599999999999998</v>
      </c>
    </row>
    <row r="12" spans="1:10" ht="31.5" x14ac:dyDescent="0.25">
      <c r="A12" s="10"/>
      <c r="B12" s="11" t="s">
        <v>20</v>
      </c>
      <c r="C12" s="24">
        <v>103</v>
      </c>
      <c r="D12" s="25" t="s">
        <v>35</v>
      </c>
      <c r="E12" s="25">
        <v>200</v>
      </c>
      <c r="F12" s="12"/>
      <c r="G12" s="25">
        <f>673/1000*C12</f>
        <v>69.319000000000003</v>
      </c>
      <c r="H12" s="25">
        <f>2.75/100*G12</f>
        <v>1.9062725</v>
      </c>
      <c r="I12" s="25">
        <f>11.35/1000*G12</f>
        <v>0.7867706499999999</v>
      </c>
      <c r="J12" s="25">
        <f>109.82/1000*G12</f>
        <v>7.6126125799999995</v>
      </c>
    </row>
    <row r="13" spans="1:10" ht="15.75" x14ac:dyDescent="0.25">
      <c r="A13" s="10"/>
      <c r="B13" s="11" t="s">
        <v>31</v>
      </c>
      <c r="C13" s="24">
        <v>139</v>
      </c>
      <c r="D13" s="25" t="s">
        <v>36</v>
      </c>
      <c r="E13" s="25">
        <v>150</v>
      </c>
      <c r="F13" s="12"/>
      <c r="G13" s="25">
        <f>77/100*C13</f>
        <v>107.03</v>
      </c>
      <c r="H13" s="25">
        <f>1.04/100*G13</f>
        <v>1.1131119999999999</v>
      </c>
      <c r="I13" s="25">
        <f>3.68/100*G13</f>
        <v>3.938704</v>
      </c>
      <c r="J13" s="25">
        <f>17.89/100*G13</f>
        <v>19.147667000000002</v>
      </c>
    </row>
    <row r="14" spans="1:10" ht="15.75" x14ac:dyDescent="0.25">
      <c r="A14" s="10"/>
      <c r="B14" s="11" t="s">
        <v>21</v>
      </c>
      <c r="C14" s="24">
        <v>260</v>
      </c>
      <c r="D14" s="32" t="s">
        <v>37</v>
      </c>
      <c r="E14" s="25">
        <v>90</v>
      </c>
      <c r="F14" s="12"/>
      <c r="G14" s="25">
        <f>221/100*C14</f>
        <v>574.6</v>
      </c>
      <c r="H14" s="25">
        <f>14.55/100*G14</f>
        <v>83.604300000000009</v>
      </c>
      <c r="I14" s="25">
        <f>16.79/100*G14</f>
        <v>96.475340000000003</v>
      </c>
      <c r="J14" s="25">
        <f>7.89/100*G14</f>
        <v>45.335940000000001</v>
      </c>
    </row>
    <row r="15" spans="1:10" ht="15.75" x14ac:dyDescent="0.25">
      <c r="A15" s="10"/>
      <c r="B15" s="11" t="s">
        <v>22</v>
      </c>
      <c r="C15" s="24">
        <v>380</v>
      </c>
      <c r="D15" s="25" t="s">
        <v>38</v>
      </c>
      <c r="E15" s="25">
        <v>180</v>
      </c>
      <c r="F15" s="12"/>
      <c r="G15" s="25">
        <f>567/1000*C15</f>
        <v>215.45999999999998</v>
      </c>
      <c r="H15" s="25">
        <f>9.72/1000*G15</f>
        <v>2.0942712000000001</v>
      </c>
      <c r="I15" s="25">
        <f>9.94/1000*G15</f>
        <v>2.1416723999999996</v>
      </c>
      <c r="J15" s="25">
        <f>104.61/1000*G15</f>
        <v>22.539270599999998</v>
      </c>
    </row>
    <row r="16" spans="1:10" ht="15.75" x14ac:dyDescent="0.25">
      <c r="A16" s="10"/>
      <c r="B16" s="13" t="s">
        <v>23</v>
      </c>
      <c r="C16" s="24" t="s">
        <v>24</v>
      </c>
      <c r="D16" s="32" t="s">
        <v>25</v>
      </c>
      <c r="E16" s="25">
        <v>45</v>
      </c>
      <c r="F16" s="12"/>
      <c r="G16" s="34">
        <v>63.3</v>
      </c>
      <c r="H16" s="34">
        <v>4.8</v>
      </c>
      <c r="I16" s="34">
        <v>2</v>
      </c>
      <c r="J16" s="34">
        <v>15.6</v>
      </c>
    </row>
    <row r="17" spans="1:10" ht="16.5" thickBot="1" x14ac:dyDescent="0.3">
      <c r="A17" s="14"/>
      <c r="B17" s="15"/>
      <c r="C17" s="15"/>
      <c r="D17" s="19" t="s">
        <v>17</v>
      </c>
      <c r="E17" s="20">
        <f t="shared" ref="E17:J17" si="1">SUM(E11:E16)</f>
        <v>725</v>
      </c>
      <c r="F17" s="21">
        <f t="shared" si="1"/>
        <v>0</v>
      </c>
      <c r="G17" s="35">
        <f t="shared" si="1"/>
        <v>1141.7090000000001</v>
      </c>
      <c r="H17" s="21">
        <f t="shared" si="1"/>
        <v>93.876355700000005</v>
      </c>
      <c r="I17" s="21">
        <f t="shared" si="1"/>
        <v>105.45448705000001</v>
      </c>
      <c r="J17" s="35">
        <f t="shared" si="1"/>
        <v>129.83549017999999</v>
      </c>
    </row>
    <row r="20" spans="1:10" x14ac:dyDescent="0.25">
      <c r="C20" t="s">
        <v>26</v>
      </c>
      <c r="E20" t="s">
        <v>28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2022-05-10T00:45:36Z</cp:lastPrinted>
  <dcterms:created xsi:type="dcterms:W3CDTF">2021-10-01T02:51:16Z</dcterms:created>
  <dcterms:modified xsi:type="dcterms:W3CDTF">2022-09-11T23:51:48Z</dcterms:modified>
</cp:coreProperties>
</file>